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B64C58B5-FCD2-445E-A577-679AA3D0E396}" xr6:coauthVersionLast="47" xr6:coauthVersionMax="47" xr10:uidLastSave="{00000000-0000-0000-0000-000000000000}"/>
  <bookViews>
    <workbookView xWindow="18168" yWindow="300" windowWidth="29424" windowHeight="22128" xr2:uid="{2B0657ED-9380-4D58-ACF1-7A696CBDEA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S5" i="1"/>
  <c r="S6" i="1"/>
  <c r="S7" i="1"/>
  <c r="S9" i="1"/>
  <c r="S10" i="1"/>
  <c r="S11" i="1"/>
  <c r="S12" i="1"/>
  <c r="S4" i="1"/>
  <c r="O8" i="1"/>
  <c r="O13" i="1"/>
  <c r="O14" i="1"/>
  <c r="O15" i="1"/>
  <c r="O16" i="1"/>
  <c r="O17" i="1"/>
  <c r="O18" i="1"/>
  <c r="O19" i="1"/>
  <c r="O20" i="1"/>
  <c r="O26" i="1"/>
  <c r="O32" i="1"/>
  <c r="O38" i="1"/>
  <c r="O39" i="1"/>
  <c r="O53" i="1"/>
  <c r="O54" i="1"/>
  <c r="O4" i="1"/>
  <c r="W4" i="1" s="1"/>
  <c r="N8" i="1"/>
  <c r="N13" i="1"/>
  <c r="N14" i="1"/>
  <c r="N15" i="1"/>
  <c r="N16" i="1"/>
  <c r="N17" i="1"/>
  <c r="N18" i="1"/>
  <c r="N19" i="1"/>
  <c r="N20" i="1"/>
  <c r="N26" i="1"/>
  <c r="N32" i="1"/>
  <c r="N38" i="1"/>
  <c r="N39" i="1"/>
  <c r="N53" i="1"/>
  <c r="N54" i="1"/>
  <c r="M8" i="1"/>
  <c r="M13" i="1"/>
  <c r="M14" i="1"/>
  <c r="M15" i="1"/>
  <c r="M16" i="1"/>
  <c r="M17" i="1"/>
  <c r="M18" i="1"/>
  <c r="M19" i="1"/>
  <c r="M20" i="1"/>
  <c r="M26" i="1"/>
  <c r="M32" i="1"/>
  <c r="M38" i="1"/>
  <c r="M39" i="1"/>
  <c r="M53" i="1"/>
  <c r="M54" i="1"/>
  <c r="L8" i="1"/>
  <c r="L13" i="1"/>
  <c r="L14" i="1"/>
  <c r="L15" i="1"/>
  <c r="L16" i="1"/>
  <c r="L17" i="1"/>
  <c r="L18" i="1"/>
  <c r="L19" i="1"/>
  <c r="L20" i="1"/>
  <c r="L26" i="1"/>
  <c r="L32" i="1"/>
  <c r="L38" i="1"/>
  <c r="L39" i="1"/>
  <c r="L53" i="1"/>
  <c r="L54" i="1"/>
  <c r="N4" i="1"/>
  <c r="V4" i="1" s="1"/>
  <c r="M4" i="1"/>
  <c r="U4" i="1" s="1"/>
  <c r="L4" i="1"/>
  <c r="T4" i="1" s="1"/>
  <c r="J4" i="1"/>
  <c r="H5" i="1" l="1"/>
  <c r="O5" i="1" s="1"/>
  <c r="W5" i="1" s="1"/>
  <c r="J5" i="1" l="1"/>
  <c r="H6" i="1" s="1"/>
  <c r="O6" i="1" s="1"/>
  <c r="W6" i="1" s="1"/>
  <c r="N5" i="1"/>
  <c r="V5" i="1" s="1"/>
  <c r="L5" i="1"/>
  <c r="T5" i="1" s="1"/>
  <c r="M5" i="1"/>
  <c r="U5" i="1" s="1"/>
  <c r="J6" i="1" l="1"/>
  <c r="H7" i="1" s="1"/>
  <c r="O7" i="1" s="1"/>
  <c r="W7" i="1" s="1"/>
  <c r="N6" i="1"/>
  <c r="V6" i="1" s="1"/>
  <c r="M6" i="1"/>
  <c r="U6" i="1" s="1"/>
  <c r="L6" i="1"/>
  <c r="T6" i="1" s="1"/>
  <c r="J7" i="1" l="1"/>
  <c r="N7" i="1"/>
  <c r="V7" i="1" s="1"/>
  <c r="L7" i="1"/>
  <c r="T7" i="1" s="1"/>
  <c r="M7" i="1"/>
  <c r="U7" i="1" s="1"/>
  <c r="H9" i="1" l="1"/>
  <c r="O9" i="1" s="1"/>
  <c r="W9" i="1" s="1"/>
  <c r="M9" i="1"/>
  <c r="U9" i="1" s="1"/>
  <c r="L9" i="1"/>
  <c r="T9" i="1" s="1"/>
  <c r="N9" i="1"/>
  <c r="V9" i="1" s="1"/>
  <c r="J9" i="1"/>
  <c r="H10" i="1" s="1"/>
  <c r="O10" i="1" s="1"/>
  <c r="W10" i="1" s="1"/>
  <c r="J10" i="1" l="1"/>
  <c r="H11" i="1" s="1"/>
  <c r="O11" i="1" s="1"/>
  <c r="W11" i="1" s="1"/>
  <c r="N10" i="1"/>
  <c r="V10" i="1" s="1"/>
  <c r="L10" i="1"/>
  <c r="T10" i="1" s="1"/>
  <c r="M10" i="1"/>
  <c r="U10" i="1" s="1"/>
  <c r="J11" i="1" l="1"/>
  <c r="H12" i="1" s="1"/>
  <c r="O12" i="1" s="1"/>
  <c r="W12" i="1" s="1"/>
  <c r="W14" i="1" s="1"/>
  <c r="M11" i="1"/>
  <c r="U11" i="1" s="1"/>
  <c r="N11" i="1"/>
  <c r="V11" i="1" s="1"/>
  <c r="L11" i="1"/>
  <c r="T11" i="1" s="1"/>
  <c r="J12" i="1" l="1"/>
  <c r="M12" i="1"/>
  <c r="U12" i="1" s="1"/>
  <c r="U14" i="1" s="1"/>
  <c r="N12" i="1"/>
  <c r="V12" i="1" s="1"/>
  <c r="V14" i="1" s="1"/>
  <c r="L12" i="1"/>
  <c r="T12" i="1" s="1"/>
  <c r="T14" i="1" s="1"/>
  <c r="H21" i="1" l="1"/>
  <c r="O21" i="1" s="1"/>
  <c r="O40" i="1"/>
  <c r="J40" i="1" l="1"/>
  <c r="H41" i="1" s="1"/>
  <c r="O41" i="1" s="1"/>
  <c r="L40" i="1"/>
  <c r="M40" i="1"/>
  <c r="N40" i="1"/>
  <c r="N21" i="1"/>
  <c r="M21" i="1"/>
  <c r="L21" i="1"/>
  <c r="J21" i="1"/>
  <c r="H22" i="1" l="1"/>
  <c r="O22" i="1" s="1"/>
  <c r="H33" i="1"/>
  <c r="O33" i="1" s="1"/>
  <c r="H27" i="1"/>
  <c r="O27" i="1" s="1"/>
  <c r="J41" i="1"/>
  <c r="H42" i="1" s="1"/>
  <c r="O42" i="1" s="1"/>
  <c r="M41" i="1"/>
  <c r="N41" i="1"/>
  <c r="L41" i="1"/>
  <c r="J42" i="1" l="1"/>
  <c r="H43" i="1" s="1"/>
  <c r="O43" i="1" s="1"/>
  <c r="N42" i="1"/>
  <c r="L42" i="1"/>
  <c r="M42" i="1"/>
  <c r="J27" i="1"/>
  <c r="M27" i="1"/>
  <c r="L27" i="1"/>
  <c r="N27" i="1"/>
  <c r="J33" i="1"/>
  <c r="L33" i="1"/>
  <c r="N33" i="1"/>
  <c r="M33" i="1"/>
  <c r="J22" i="1"/>
  <c r="N22" i="1"/>
  <c r="M22" i="1"/>
  <c r="L22" i="1"/>
  <c r="H23" i="1" l="1"/>
  <c r="O23" i="1" s="1"/>
  <c r="H28" i="1"/>
  <c r="O28" i="1" s="1"/>
  <c r="H34" i="1"/>
  <c r="O34" i="1" s="1"/>
  <c r="J43" i="1"/>
  <c r="H44" i="1" s="1"/>
  <c r="O44" i="1" s="1"/>
  <c r="M43" i="1"/>
  <c r="N43" i="1"/>
  <c r="L43" i="1"/>
  <c r="M44" i="1" l="1"/>
  <c r="N44" i="1"/>
  <c r="L44" i="1"/>
  <c r="J44" i="1"/>
  <c r="H45" i="1" s="1"/>
  <c r="O45" i="1" s="1"/>
  <c r="J34" i="1"/>
  <c r="L34" i="1"/>
  <c r="M34" i="1"/>
  <c r="N34" i="1"/>
  <c r="J28" i="1"/>
  <c r="M28" i="1"/>
  <c r="L28" i="1"/>
  <c r="N28" i="1"/>
  <c r="J23" i="1"/>
  <c r="L23" i="1"/>
  <c r="M23" i="1"/>
  <c r="N23" i="1"/>
  <c r="H29" i="1" l="1"/>
  <c r="O29" i="1" s="1"/>
  <c r="H24" i="1"/>
  <c r="O24" i="1" s="1"/>
  <c r="H35" i="1"/>
  <c r="O35" i="1" s="1"/>
  <c r="L45" i="1"/>
  <c r="M45" i="1"/>
  <c r="N45" i="1"/>
  <c r="J45" i="1"/>
  <c r="H46" i="1" s="1"/>
  <c r="O46" i="1" s="1"/>
  <c r="J46" i="1" l="1"/>
  <c r="H47" i="1" s="1"/>
  <c r="O47" i="1" s="1"/>
  <c r="N46" i="1"/>
  <c r="L46" i="1"/>
  <c r="M46" i="1"/>
  <c r="J35" i="1"/>
  <c r="L35" i="1"/>
  <c r="M35" i="1"/>
  <c r="N35" i="1"/>
  <c r="J24" i="1"/>
  <c r="L24" i="1"/>
  <c r="N24" i="1"/>
  <c r="M24" i="1"/>
  <c r="J29" i="1"/>
  <c r="M29" i="1"/>
  <c r="L29" i="1"/>
  <c r="N29" i="1"/>
  <c r="H25" i="1" l="1"/>
  <c r="O25" i="1" s="1"/>
  <c r="H36" i="1"/>
  <c r="O36" i="1" s="1"/>
  <c r="H30" i="1"/>
  <c r="O30" i="1" s="1"/>
  <c r="J47" i="1"/>
  <c r="H48" i="1" s="1"/>
  <c r="O48" i="1" s="1"/>
  <c r="M47" i="1"/>
  <c r="N47" i="1"/>
  <c r="L47" i="1"/>
  <c r="J48" i="1" l="1"/>
  <c r="H49" i="1" s="1"/>
  <c r="O49" i="1" s="1"/>
  <c r="N48" i="1"/>
  <c r="M48" i="1"/>
  <c r="L48" i="1"/>
  <c r="J30" i="1"/>
  <c r="M30" i="1"/>
  <c r="N30" i="1"/>
  <c r="L30" i="1"/>
  <c r="J36" i="1"/>
  <c r="M36" i="1"/>
  <c r="L36" i="1"/>
  <c r="N36" i="1"/>
  <c r="J25" i="1"/>
  <c r="M25" i="1"/>
  <c r="L25" i="1"/>
  <c r="N25" i="1"/>
  <c r="H37" i="1" l="1"/>
  <c r="O37" i="1" s="1"/>
  <c r="H31" i="1"/>
  <c r="O31" i="1" s="1"/>
  <c r="J49" i="1"/>
  <c r="H50" i="1" s="1"/>
  <c r="O50" i="1" s="1"/>
  <c r="L49" i="1"/>
  <c r="N49" i="1"/>
  <c r="M49" i="1"/>
  <c r="J50" i="1" l="1"/>
  <c r="H51" i="1" s="1"/>
  <c r="O51" i="1" s="1"/>
  <c r="L50" i="1"/>
  <c r="N50" i="1"/>
  <c r="M50" i="1"/>
  <c r="J31" i="1"/>
  <c r="L31" i="1"/>
  <c r="M31" i="1"/>
  <c r="N31" i="1"/>
  <c r="J37" i="1"/>
  <c r="N37" i="1"/>
  <c r="L37" i="1"/>
  <c r="M37" i="1"/>
  <c r="J51" i="1" l="1"/>
  <c r="H52" i="1" s="1"/>
  <c r="O52" i="1" s="1"/>
  <c r="M51" i="1"/>
  <c r="L51" i="1"/>
  <c r="N51" i="1"/>
  <c r="N52" i="1" l="1"/>
  <c r="L52" i="1"/>
  <c r="M52" i="1"/>
  <c r="J52" i="1"/>
  <c r="H55" i="1" s="1"/>
  <c r="O55" i="1" s="1"/>
  <c r="J55" i="1" l="1"/>
  <c r="H56" i="1" s="1"/>
  <c r="O56" i="1" s="1"/>
  <c r="N55" i="1"/>
  <c r="M55" i="1"/>
  <c r="L55" i="1"/>
  <c r="J56" i="1" l="1"/>
  <c r="H57" i="1" s="1"/>
  <c r="O57" i="1" s="1"/>
  <c r="M56" i="1"/>
  <c r="L56" i="1"/>
  <c r="N56" i="1"/>
  <c r="J57" i="1" l="1"/>
  <c r="H58" i="1" s="1"/>
  <c r="O58" i="1" s="1"/>
  <c r="N57" i="1"/>
  <c r="M57" i="1"/>
  <c r="L57" i="1"/>
  <c r="L58" i="1" l="1"/>
  <c r="N58" i="1"/>
  <c r="J58" i="1"/>
  <c r="H59" i="1" s="1"/>
  <c r="O59" i="1" s="1"/>
  <c r="M58" i="1"/>
  <c r="J59" i="1" l="1"/>
  <c r="H60" i="1" s="1"/>
  <c r="O60" i="1" s="1"/>
  <c r="L59" i="1"/>
  <c r="M59" i="1"/>
  <c r="N59" i="1"/>
  <c r="J60" i="1" l="1"/>
  <c r="H61" i="1" s="1"/>
  <c r="O61" i="1" s="1"/>
  <c r="N60" i="1"/>
  <c r="M60" i="1"/>
  <c r="L60" i="1"/>
  <c r="J61" i="1" l="1"/>
  <c r="H62" i="1" s="1"/>
  <c r="O62" i="1" s="1"/>
  <c r="N61" i="1"/>
  <c r="M61" i="1"/>
  <c r="L61" i="1"/>
  <c r="N62" i="1" l="1"/>
  <c r="M62" i="1"/>
  <c r="J62" i="1"/>
  <c r="L62" i="1"/>
</calcChain>
</file>

<file path=xl/sharedStrings.xml><?xml version="1.0" encoding="utf-8"?>
<sst xmlns="http://schemas.openxmlformats.org/spreadsheetml/2006/main" count="129" uniqueCount="87">
  <si>
    <t>G8</t>
  </si>
  <si>
    <t>G7</t>
  </si>
  <si>
    <t>Battle Griffin VII</t>
  </si>
  <si>
    <t>Strength</t>
  </si>
  <si>
    <t>Health</t>
  </si>
  <si>
    <t>Mounted Knight VII</t>
  </si>
  <si>
    <t>Melee</t>
  </si>
  <si>
    <t>Heavy Halberdier VII</t>
  </si>
  <si>
    <t>Ranged</t>
  </si>
  <si>
    <t>Heavy Arbalester VII</t>
  </si>
  <si>
    <t>Mounted</t>
  </si>
  <si>
    <t>Flying</t>
  </si>
  <si>
    <t>Smiter I</t>
  </si>
  <si>
    <t>Corax I</t>
  </si>
  <si>
    <t>Mele</t>
  </si>
  <si>
    <t>Punisher I</t>
  </si>
  <si>
    <t>Purifier I</t>
  </si>
  <si>
    <t>Troop Type</t>
  </si>
  <si>
    <t>Name</t>
  </si>
  <si>
    <t>Level</t>
  </si>
  <si>
    <t>Guardsmen</t>
  </si>
  <si>
    <t>Specialist</t>
  </si>
  <si>
    <t>S8</t>
  </si>
  <si>
    <t>Deadshot</t>
  </si>
  <si>
    <t>S7</t>
  </si>
  <si>
    <t>Lion Rider VII</t>
  </si>
  <si>
    <t>Vulture VII</t>
  </si>
  <si>
    <t>Heavy Knight VII</t>
  </si>
  <si>
    <t>Scout</t>
  </si>
  <si>
    <t>Swift Jager VII</t>
  </si>
  <si>
    <t>Royal Lion I</t>
  </si>
  <si>
    <t>Whitemane I</t>
  </si>
  <si>
    <t>Duelist I</t>
  </si>
  <si>
    <t>Legitimist I</t>
  </si>
  <si>
    <t>Panoptic I</t>
  </si>
  <si>
    <t>S6</t>
  </si>
  <si>
    <t>S5</t>
  </si>
  <si>
    <t>Vulture VI</t>
  </si>
  <si>
    <t>Lion Rider VI</t>
  </si>
  <si>
    <t>Heavy Knight VI</t>
  </si>
  <si>
    <t>Deadshot VI</t>
  </si>
  <si>
    <t>Swift Jaeger</t>
  </si>
  <si>
    <t>Lion Rider V</t>
  </si>
  <si>
    <t>Vulture V</t>
  </si>
  <si>
    <t>Deadshot V</t>
  </si>
  <si>
    <t>Spy V</t>
  </si>
  <si>
    <t>Swordsman V</t>
  </si>
  <si>
    <t>Mercenaries</t>
  </si>
  <si>
    <t>Epic Monster Hunter</t>
  </si>
  <si>
    <t>Slavic Warrior</t>
  </si>
  <si>
    <t>Highlander</t>
  </si>
  <si>
    <t>Quicksand</t>
  </si>
  <si>
    <t>Chitinous Defender</t>
  </si>
  <si>
    <t>Warregal</t>
  </si>
  <si>
    <t>Combat Anteater</t>
  </si>
  <si>
    <t>Grim Stalker</t>
  </si>
  <si>
    <t>Wasp-Man</t>
  </si>
  <si>
    <t>Troops to Send</t>
  </si>
  <si>
    <t>Total Health</t>
  </si>
  <si>
    <t>START HERE →</t>
  </si>
  <si>
    <t>Jago</t>
  </si>
  <si>
    <t>Monsters</t>
  </si>
  <si>
    <t>Wind Lord VII</t>
  </si>
  <si>
    <t>Black Dragon VII</t>
  </si>
  <si>
    <t>Destructive Colossus VII</t>
  </si>
  <si>
    <t>Ancient Terror VII</t>
  </si>
  <si>
    <t>Ruby Golem VI</t>
  </si>
  <si>
    <t>Jungle Destroyer VI</t>
  </si>
  <si>
    <t>Troll Rider VI</t>
  </si>
  <si>
    <t>dragon</t>
  </si>
  <si>
    <t>elemental</t>
  </si>
  <si>
    <t>giant</t>
  </si>
  <si>
    <t>beast</t>
  </si>
  <si>
    <t>Crystal Dragon VI</t>
  </si>
  <si>
    <t>Demonic Salamander</t>
  </si>
  <si>
    <t>Wyvern</t>
  </si>
  <si>
    <t>Eternal Cannoneer</t>
  </si>
  <si>
    <t>Troops required for x hits</t>
  </si>
  <si>
    <t>Silver Cost</t>
  </si>
  <si>
    <t>max trained</t>
  </si>
  <si>
    <t>Cost per soldier</t>
  </si>
  <si>
    <t>8 stack</t>
  </si>
  <si>
    <t>10 stack</t>
  </si>
  <si>
    <t>12 stack</t>
  </si>
  <si>
    <t>14 stack</t>
  </si>
  <si>
    <t>Total Silver needed:</t>
  </si>
  <si>
    <t>red box indicates where the formula's to change total health relative to G8 troops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</si>
</sst>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3" fillId="2" borderId="0" xfId="0" applyFont="1" applyFill="1"/>
    <xf numFmtId="3" fontId="1" fillId="2" borderId="9" xfId="0" applyNumberFormat="1" applyFont="1" applyFill="1" applyBorder="1"/>
    <xf numFmtId="3" fontId="0" fillId="2" borderId="9" xfId="0" applyNumberFormat="1" applyFill="1" applyBorder="1"/>
    <xf numFmtId="3" fontId="2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2" fillId="0" borderId="0" xfId="0" applyFont="1"/>
    <xf numFmtId="3" fontId="0" fillId="3" borderId="6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0" xfId="0" applyNumberFormat="1" applyFill="1"/>
    <xf numFmtId="3" fontId="2" fillId="4" borderId="2" xfId="0" applyNumberFormat="1" applyFont="1" applyFill="1" applyBorder="1"/>
    <xf numFmtId="0" fontId="2" fillId="0" borderId="0" xfId="0" applyFon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4" fillId="5" borderId="9" xfId="0" applyNumberFormat="1" applyFont="1" applyFill="1" applyBorder="1"/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E7E4-B747-4735-98AA-B19548105BA8}">
  <sheetPr>
    <pageSetUpPr fitToPage="1"/>
  </sheetPr>
  <dimension ref="A1:W62"/>
  <sheetViews>
    <sheetView tabSelected="1" topLeftCell="B1" workbookViewId="0">
      <selection activeCell="H40" sqref="H40"/>
    </sheetView>
  </sheetViews>
  <sheetFormatPr defaultRowHeight="14.4" x14ac:dyDescent="0.3"/>
  <cols>
    <col min="2" max="2" width="12.88671875" customWidth="1"/>
    <col min="3" max="3" width="21.109375" customWidth="1"/>
    <col min="4" max="5" width="8.88671875" style="14"/>
    <col min="7" max="7" width="14.5546875" customWidth="1"/>
    <col min="8" max="8" width="15.109375" style="4" customWidth="1"/>
    <col min="10" max="10" width="14" style="4" customWidth="1"/>
    <col min="12" max="14" width="8.88671875" style="4"/>
    <col min="17" max="17" width="13.6640625" style="4" customWidth="1"/>
    <col min="18" max="18" width="11.109375" style="4" customWidth="1"/>
    <col min="19" max="19" width="17" style="4" customWidth="1"/>
    <col min="20" max="20" width="11" style="4" bestFit="1" customWidth="1"/>
    <col min="21" max="21" width="11.44140625" style="4" customWidth="1"/>
    <col min="22" max="23" width="11" style="4" bestFit="1" customWidth="1"/>
  </cols>
  <sheetData>
    <row r="1" spans="1:23" x14ac:dyDescent="0.3">
      <c r="A1" t="s">
        <v>19</v>
      </c>
      <c r="B1" t="s">
        <v>17</v>
      </c>
      <c r="C1" t="s">
        <v>18</v>
      </c>
      <c r="D1" s="14" t="s">
        <v>3</v>
      </c>
      <c r="E1" s="14" t="s">
        <v>4</v>
      </c>
    </row>
    <row r="2" spans="1:23" x14ac:dyDescent="0.3">
      <c r="L2" s="35" t="s">
        <v>77</v>
      </c>
      <c r="M2" s="36"/>
      <c r="N2" s="36"/>
      <c r="O2" s="37"/>
      <c r="Q2" s="31" t="s">
        <v>78</v>
      </c>
      <c r="R2" s="31" t="s">
        <v>79</v>
      </c>
      <c r="S2" s="31" t="s">
        <v>80</v>
      </c>
      <c r="T2" s="31" t="s">
        <v>81</v>
      </c>
      <c r="U2" s="31" t="s">
        <v>82</v>
      </c>
      <c r="V2" s="31" t="s">
        <v>83</v>
      </c>
      <c r="W2" s="31" t="s">
        <v>84</v>
      </c>
    </row>
    <row r="3" spans="1:23" x14ac:dyDescent="0.3">
      <c r="A3" s="34" t="s">
        <v>20</v>
      </c>
      <c r="B3" s="34"/>
      <c r="C3" s="34"/>
      <c r="D3" s="34"/>
      <c r="E3" s="34"/>
      <c r="H3" s="11" t="s">
        <v>57</v>
      </c>
      <c r="J3" s="7" t="s">
        <v>58</v>
      </c>
      <c r="L3" s="27">
        <v>8</v>
      </c>
      <c r="M3" s="28">
        <v>10</v>
      </c>
      <c r="N3" s="28">
        <v>12</v>
      </c>
      <c r="O3" s="29">
        <v>14</v>
      </c>
      <c r="Q3" s="32"/>
      <c r="R3" s="32"/>
      <c r="S3" s="32"/>
      <c r="T3" s="32"/>
      <c r="U3" s="32"/>
      <c r="V3" s="32"/>
      <c r="W3" s="32"/>
    </row>
    <row r="4" spans="1:23" x14ac:dyDescent="0.3">
      <c r="A4" s="1" t="s">
        <v>0</v>
      </c>
      <c r="B4" s="2" t="s">
        <v>11</v>
      </c>
      <c r="C4" s="2" t="s">
        <v>13</v>
      </c>
      <c r="D4" s="15">
        <v>61200</v>
      </c>
      <c r="E4" s="16">
        <v>183600</v>
      </c>
      <c r="G4" s="8" t="s">
        <v>59</v>
      </c>
      <c r="H4" s="9">
        <v>350</v>
      </c>
      <c r="J4" s="4">
        <f>H4*E4</f>
        <v>64260000</v>
      </c>
      <c r="L4" s="4">
        <f>H4*8</f>
        <v>2800</v>
      </c>
      <c r="M4" s="4">
        <f>H4*10</f>
        <v>3500</v>
      </c>
      <c r="N4" s="4">
        <f>H4*12</f>
        <v>4200</v>
      </c>
      <c r="O4">
        <f>H4*14</f>
        <v>4900</v>
      </c>
      <c r="Q4" s="32">
        <v>14700000</v>
      </c>
      <c r="R4" s="32">
        <v>1740</v>
      </c>
      <c r="S4" s="32">
        <f>Q4/R4</f>
        <v>8448.2758620689656</v>
      </c>
      <c r="T4" s="32">
        <f>S4*L4</f>
        <v>23655172.413793102</v>
      </c>
      <c r="U4" s="32">
        <f>S4*M4</f>
        <v>29568965.517241381</v>
      </c>
      <c r="V4" s="32">
        <f>S4*N4</f>
        <v>35482758.620689653</v>
      </c>
      <c r="W4" s="32">
        <f>S4*O4</f>
        <v>41396551.724137932</v>
      </c>
    </row>
    <row r="5" spans="1:23" x14ac:dyDescent="0.3">
      <c r="A5" s="3"/>
      <c r="B5" t="s">
        <v>10</v>
      </c>
      <c r="C5" t="s">
        <v>12</v>
      </c>
      <c r="D5" s="14">
        <v>6120</v>
      </c>
      <c r="E5" s="17">
        <v>18360</v>
      </c>
      <c r="H5" s="10">
        <f>J4/E5</f>
        <v>3500</v>
      </c>
      <c r="J5" s="4">
        <f>H5*E5</f>
        <v>64260000</v>
      </c>
      <c r="L5" s="4">
        <f t="shared" ref="L5:L62" si="0">H5*8</f>
        <v>28000</v>
      </c>
      <c r="M5" s="4">
        <f t="shared" ref="M5:M62" si="1">H5*10</f>
        <v>35000</v>
      </c>
      <c r="N5" s="4">
        <f t="shared" ref="N5:N62" si="2">H5*12</f>
        <v>42000</v>
      </c>
      <c r="O5">
        <f t="shared" ref="O5:O62" si="3">H5*14</f>
        <v>49000</v>
      </c>
      <c r="Q5" s="32">
        <v>14700000</v>
      </c>
      <c r="R5" s="32">
        <v>17400</v>
      </c>
      <c r="S5" s="32">
        <f t="shared" ref="S5:S12" si="4">Q5/R5</f>
        <v>844.82758620689651</v>
      </c>
      <c r="T5" s="32">
        <f t="shared" ref="T5:T12" si="5">S5*L5</f>
        <v>23655172.413793102</v>
      </c>
      <c r="U5" s="32">
        <f t="shared" ref="U5:U12" si="6">S5*M5</f>
        <v>29568965.517241377</v>
      </c>
      <c r="V5" s="32">
        <f t="shared" ref="V5:V12" si="7">S5*N5</f>
        <v>35482758.620689653</v>
      </c>
      <c r="W5" s="32">
        <f t="shared" ref="W5:W12" si="8">S5*O5</f>
        <v>41396551.724137932</v>
      </c>
    </row>
    <row r="6" spans="1:23" x14ac:dyDescent="0.3">
      <c r="A6" s="3"/>
      <c r="B6" t="s">
        <v>14</v>
      </c>
      <c r="C6" t="s">
        <v>15</v>
      </c>
      <c r="D6" s="14">
        <v>3060</v>
      </c>
      <c r="E6" s="17">
        <v>9180</v>
      </c>
      <c r="H6" s="10">
        <f>J5/E6</f>
        <v>7000</v>
      </c>
      <c r="J6" s="4">
        <f>H6*E6</f>
        <v>64260000</v>
      </c>
      <c r="L6" s="4">
        <f t="shared" si="0"/>
        <v>56000</v>
      </c>
      <c r="M6" s="4">
        <f t="shared" si="1"/>
        <v>70000</v>
      </c>
      <c r="N6" s="4">
        <f t="shared" si="2"/>
        <v>84000</v>
      </c>
      <c r="O6">
        <f t="shared" si="3"/>
        <v>98000</v>
      </c>
      <c r="Q6" s="32">
        <v>14700000</v>
      </c>
      <c r="R6" s="32">
        <v>34800</v>
      </c>
      <c r="S6" s="32">
        <f t="shared" si="4"/>
        <v>422.41379310344826</v>
      </c>
      <c r="T6" s="32">
        <f t="shared" si="5"/>
        <v>23655172.413793102</v>
      </c>
      <c r="U6" s="32">
        <f t="shared" si="6"/>
        <v>29568965.517241377</v>
      </c>
      <c r="V6" s="32">
        <f t="shared" si="7"/>
        <v>35482758.620689653</v>
      </c>
      <c r="W6" s="32">
        <f t="shared" si="8"/>
        <v>41396551.724137932</v>
      </c>
    </row>
    <row r="7" spans="1:23" x14ac:dyDescent="0.3">
      <c r="A7" s="3"/>
      <c r="B7" t="s">
        <v>8</v>
      </c>
      <c r="C7" t="s">
        <v>16</v>
      </c>
      <c r="D7" s="14">
        <v>3060</v>
      </c>
      <c r="E7" s="17">
        <v>9180</v>
      </c>
      <c r="H7" s="10">
        <f>J6/E7</f>
        <v>7000</v>
      </c>
      <c r="J7" s="4">
        <f>H7*E7</f>
        <v>64260000</v>
      </c>
      <c r="L7" s="4">
        <f t="shared" si="0"/>
        <v>56000</v>
      </c>
      <c r="M7" s="4">
        <f t="shared" si="1"/>
        <v>70000</v>
      </c>
      <c r="N7" s="4">
        <f t="shared" si="2"/>
        <v>84000</v>
      </c>
      <c r="O7">
        <f t="shared" si="3"/>
        <v>98000</v>
      </c>
      <c r="Q7" s="32">
        <v>14700000</v>
      </c>
      <c r="R7" s="32">
        <v>34800</v>
      </c>
      <c r="S7" s="32">
        <f t="shared" si="4"/>
        <v>422.41379310344826</v>
      </c>
      <c r="T7" s="32">
        <f t="shared" si="5"/>
        <v>23655172.413793102</v>
      </c>
      <c r="U7" s="32">
        <f t="shared" si="6"/>
        <v>29568965.517241377</v>
      </c>
      <c r="V7" s="32">
        <f t="shared" si="7"/>
        <v>35482758.620689653</v>
      </c>
      <c r="W7" s="32">
        <f t="shared" si="8"/>
        <v>41396551.724137932</v>
      </c>
    </row>
    <row r="8" spans="1:23" x14ac:dyDescent="0.3">
      <c r="A8" s="3"/>
      <c r="E8" s="17"/>
      <c r="L8" s="4">
        <f t="shared" si="0"/>
        <v>0</v>
      </c>
      <c r="M8" s="4">
        <f t="shared" si="1"/>
        <v>0</v>
      </c>
      <c r="N8" s="4">
        <f t="shared" si="2"/>
        <v>0</v>
      </c>
      <c r="O8">
        <f t="shared" si="3"/>
        <v>0</v>
      </c>
      <c r="Q8" s="32"/>
      <c r="R8" s="32"/>
      <c r="S8" s="32"/>
      <c r="T8" s="32"/>
      <c r="U8" s="32"/>
      <c r="V8" s="32"/>
      <c r="W8" s="32"/>
    </row>
    <row r="9" spans="1:23" x14ac:dyDescent="0.3">
      <c r="A9" s="3" t="s">
        <v>1</v>
      </c>
      <c r="B9" t="s">
        <v>11</v>
      </c>
      <c r="C9" t="s">
        <v>2</v>
      </c>
      <c r="D9" s="14">
        <v>34000</v>
      </c>
      <c r="E9" s="17">
        <v>102000</v>
      </c>
      <c r="H9" s="38">
        <f>(J7/E9)*1.1</f>
        <v>693</v>
      </c>
      <c r="J9" s="4">
        <f>H9*E9</f>
        <v>70686000</v>
      </c>
      <c r="L9" s="4">
        <f t="shared" si="0"/>
        <v>5544</v>
      </c>
      <c r="M9" s="4">
        <f t="shared" si="1"/>
        <v>6930</v>
      </c>
      <c r="N9" s="4">
        <f t="shared" si="2"/>
        <v>8316</v>
      </c>
      <c r="O9">
        <f t="shared" si="3"/>
        <v>9702</v>
      </c>
      <c r="Q9" s="32">
        <v>13000000</v>
      </c>
      <c r="R9" s="32">
        <v>1740</v>
      </c>
      <c r="S9" s="32">
        <f t="shared" si="4"/>
        <v>7471.2643678160921</v>
      </c>
      <c r="T9" s="32">
        <f t="shared" si="5"/>
        <v>41420689.655172415</v>
      </c>
      <c r="U9" s="32">
        <f t="shared" si="6"/>
        <v>51775862.068965517</v>
      </c>
      <c r="V9" s="32">
        <f t="shared" si="7"/>
        <v>62131034.482758619</v>
      </c>
      <c r="W9" s="32">
        <f t="shared" si="8"/>
        <v>72486206.896551728</v>
      </c>
    </row>
    <row r="10" spans="1:23" x14ac:dyDescent="0.3">
      <c r="A10" s="3"/>
      <c r="B10" t="s">
        <v>10</v>
      </c>
      <c r="C10" t="s">
        <v>5</v>
      </c>
      <c r="D10" s="14">
        <v>3400</v>
      </c>
      <c r="E10" s="17">
        <v>10200</v>
      </c>
      <c r="H10" s="10">
        <f>J9/E10</f>
        <v>6930</v>
      </c>
      <c r="J10" s="4">
        <f>H10*E10</f>
        <v>70686000</v>
      </c>
      <c r="L10" s="4">
        <f t="shared" si="0"/>
        <v>55440</v>
      </c>
      <c r="M10" s="4">
        <f t="shared" si="1"/>
        <v>69300</v>
      </c>
      <c r="N10" s="4">
        <f t="shared" si="2"/>
        <v>83160</v>
      </c>
      <c r="O10">
        <f t="shared" si="3"/>
        <v>97020</v>
      </c>
      <c r="Q10" s="32">
        <v>13000000</v>
      </c>
      <c r="R10" s="32">
        <v>17400</v>
      </c>
      <c r="S10" s="32">
        <f t="shared" si="4"/>
        <v>747.12643678160919</v>
      </c>
      <c r="T10" s="32">
        <f t="shared" si="5"/>
        <v>41420689.655172415</v>
      </c>
      <c r="U10" s="32">
        <f t="shared" si="6"/>
        <v>51775862.068965517</v>
      </c>
      <c r="V10" s="32">
        <f t="shared" si="7"/>
        <v>62131034.482758619</v>
      </c>
      <c r="W10" s="32">
        <f t="shared" si="8"/>
        <v>72486206.896551728</v>
      </c>
    </row>
    <row r="11" spans="1:23" x14ac:dyDescent="0.3">
      <c r="A11" s="3"/>
      <c r="B11" t="s">
        <v>6</v>
      </c>
      <c r="C11" t="s">
        <v>7</v>
      </c>
      <c r="D11" s="14">
        <v>1700</v>
      </c>
      <c r="E11" s="17">
        <v>5100</v>
      </c>
      <c r="H11" s="10">
        <f>J10/E11</f>
        <v>13860</v>
      </c>
      <c r="J11" s="4">
        <f>H11*E11</f>
        <v>70686000</v>
      </c>
      <c r="L11" s="4">
        <f t="shared" si="0"/>
        <v>110880</v>
      </c>
      <c r="M11" s="4">
        <f t="shared" si="1"/>
        <v>138600</v>
      </c>
      <c r="N11" s="4">
        <f t="shared" si="2"/>
        <v>166320</v>
      </c>
      <c r="O11">
        <f t="shared" si="3"/>
        <v>194040</v>
      </c>
      <c r="Q11" s="32">
        <v>13000000</v>
      </c>
      <c r="R11" s="32">
        <v>34800</v>
      </c>
      <c r="S11" s="32">
        <f t="shared" si="4"/>
        <v>373.56321839080459</v>
      </c>
      <c r="T11" s="32">
        <f t="shared" si="5"/>
        <v>41420689.655172415</v>
      </c>
      <c r="U11" s="32">
        <f t="shared" si="6"/>
        <v>51775862.068965517</v>
      </c>
      <c r="V11" s="32">
        <f t="shared" si="7"/>
        <v>62131034.482758619</v>
      </c>
      <c r="W11" s="32">
        <f t="shared" si="8"/>
        <v>72486206.896551728</v>
      </c>
    </row>
    <row r="12" spans="1:23" x14ac:dyDescent="0.3">
      <c r="A12" s="5"/>
      <c r="B12" s="6" t="s">
        <v>8</v>
      </c>
      <c r="C12" s="6" t="s">
        <v>9</v>
      </c>
      <c r="D12" s="18">
        <v>1700</v>
      </c>
      <c r="E12" s="19">
        <v>5100</v>
      </c>
      <c r="H12" s="10">
        <f>J11/E12</f>
        <v>13860</v>
      </c>
      <c r="J12" s="4">
        <f>H12*E12</f>
        <v>70686000</v>
      </c>
      <c r="L12" s="4">
        <f t="shared" si="0"/>
        <v>110880</v>
      </c>
      <c r="M12" s="4">
        <f t="shared" si="1"/>
        <v>138600</v>
      </c>
      <c r="N12" s="4">
        <f t="shared" si="2"/>
        <v>166320</v>
      </c>
      <c r="O12">
        <f t="shared" si="3"/>
        <v>194040</v>
      </c>
      <c r="Q12" s="32">
        <v>13000000</v>
      </c>
      <c r="R12" s="32">
        <v>34800</v>
      </c>
      <c r="S12" s="32">
        <f t="shared" si="4"/>
        <v>373.56321839080459</v>
      </c>
      <c r="T12" s="32">
        <f t="shared" si="5"/>
        <v>41420689.655172415</v>
      </c>
      <c r="U12" s="32">
        <f t="shared" si="6"/>
        <v>51775862.068965517</v>
      </c>
      <c r="V12" s="32">
        <f t="shared" si="7"/>
        <v>62131034.482758619</v>
      </c>
      <c r="W12" s="32">
        <f t="shared" si="8"/>
        <v>72486206.896551728</v>
      </c>
    </row>
    <row r="13" spans="1:23" x14ac:dyDescent="0.3">
      <c r="L13" s="4">
        <f t="shared" si="0"/>
        <v>0</v>
      </c>
      <c r="M13" s="4">
        <f t="shared" si="1"/>
        <v>0</v>
      </c>
      <c r="N13" s="4">
        <f t="shared" si="2"/>
        <v>0</v>
      </c>
      <c r="O13">
        <f t="shared" si="3"/>
        <v>0</v>
      </c>
      <c r="Q13" s="32"/>
      <c r="R13" s="32"/>
      <c r="S13" s="32"/>
      <c r="T13" s="32"/>
      <c r="U13" s="32"/>
      <c r="V13" s="32"/>
      <c r="W13" s="32"/>
    </row>
    <row r="14" spans="1:23" x14ac:dyDescent="0.3">
      <c r="A14" s="34" t="s">
        <v>21</v>
      </c>
      <c r="B14" s="34"/>
      <c r="C14" s="34"/>
      <c r="D14" s="34"/>
      <c r="E14" s="34"/>
      <c r="L14" s="4">
        <f t="shared" si="0"/>
        <v>0</v>
      </c>
      <c r="M14" s="4">
        <f t="shared" si="1"/>
        <v>0</v>
      </c>
      <c r="N14" s="4">
        <f t="shared" si="2"/>
        <v>0</v>
      </c>
      <c r="O14">
        <f t="shared" si="3"/>
        <v>0</v>
      </c>
      <c r="Q14" s="32"/>
      <c r="R14" s="32"/>
      <c r="S14" s="33" t="s">
        <v>85</v>
      </c>
      <c r="T14" s="33">
        <f>SUM(T4:T13)</f>
        <v>260303448.27586204</v>
      </c>
      <c r="U14" s="33">
        <f>SUM(U4:U13)</f>
        <v>325379310.34482753</v>
      </c>
      <c r="V14" s="33">
        <f>SUM(V4:V13)</f>
        <v>390455172.41379309</v>
      </c>
      <c r="W14" s="33">
        <f>SUM(W4:W13)</f>
        <v>455531034.48275864</v>
      </c>
    </row>
    <row r="15" spans="1:23" x14ac:dyDescent="0.3">
      <c r="A15" s="1" t="s">
        <v>22</v>
      </c>
      <c r="B15" s="2" t="s">
        <v>11</v>
      </c>
      <c r="C15" s="2" t="s">
        <v>30</v>
      </c>
      <c r="D15" s="15">
        <v>61200</v>
      </c>
      <c r="E15" s="16">
        <v>183600</v>
      </c>
      <c r="L15" s="4">
        <f t="shared" si="0"/>
        <v>0</v>
      </c>
      <c r="M15" s="4">
        <f t="shared" si="1"/>
        <v>0</v>
      </c>
      <c r="N15" s="4">
        <f t="shared" si="2"/>
        <v>0</v>
      </c>
      <c r="O15">
        <f t="shared" si="3"/>
        <v>0</v>
      </c>
    </row>
    <row r="16" spans="1:23" x14ac:dyDescent="0.3">
      <c r="A16" s="3"/>
      <c r="B16" t="s">
        <v>10</v>
      </c>
      <c r="C16" t="s">
        <v>31</v>
      </c>
      <c r="D16" s="14">
        <v>6120</v>
      </c>
      <c r="E16" s="17">
        <v>18360</v>
      </c>
      <c r="L16" s="4">
        <f t="shared" si="0"/>
        <v>0</v>
      </c>
      <c r="M16" s="4">
        <f t="shared" si="1"/>
        <v>0</v>
      </c>
      <c r="N16" s="4">
        <f t="shared" si="2"/>
        <v>0</v>
      </c>
      <c r="O16">
        <f t="shared" si="3"/>
        <v>0</v>
      </c>
    </row>
    <row r="17" spans="1:19" x14ac:dyDescent="0.3">
      <c r="A17" s="3"/>
      <c r="B17" t="s">
        <v>6</v>
      </c>
      <c r="C17" t="s">
        <v>32</v>
      </c>
      <c r="D17" s="14">
        <v>3060</v>
      </c>
      <c r="E17" s="17">
        <v>9180</v>
      </c>
      <c r="L17" s="4">
        <f t="shared" si="0"/>
        <v>0</v>
      </c>
      <c r="M17" s="4">
        <f t="shared" si="1"/>
        <v>0</v>
      </c>
      <c r="N17" s="4">
        <f t="shared" si="2"/>
        <v>0</v>
      </c>
      <c r="O17">
        <f t="shared" si="3"/>
        <v>0</v>
      </c>
    </row>
    <row r="18" spans="1:19" x14ac:dyDescent="0.3">
      <c r="A18" s="3"/>
      <c r="B18" t="s">
        <v>8</v>
      </c>
      <c r="C18" t="s">
        <v>33</v>
      </c>
      <c r="D18" s="14">
        <v>3060</v>
      </c>
      <c r="E18" s="17">
        <v>9180</v>
      </c>
      <c r="L18" s="4">
        <f t="shared" si="0"/>
        <v>0</v>
      </c>
      <c r="M18" s="4">
        <f t="shared" si="1"/>
        <v>0</v>
      </c>
      <c r="N18" s="4">
        <f t="shared" si="2"/>
        <v>0</v>
      </c>
      <c r="O18">
        <f t="shared" si="3"/>
        <v>0</v>
      </c>
    </row>
    <row r="19" spans="1:19" x14ac:dyDescent="0.3">
      <c r="A19" s="3"/>
      <c r="B19" t="s">
        <v>28</v>
      </c>
      <c r="C19" t="s">
        <v>34</v>
      </c>
      <c r="D19" s="14">
        <v>1530</v>
      </c>
      <c r="E19" s="17">
        <v>4590</v>
      </c>
      <c r="L19" s="4">
        <f t="shared" si="0"/>
        <v>0</v>
      </c>
      <c r="M19" s="4">
        <f t="shared" si="1"/>
        <v>0</v>
      </c>
      <c r="N19" s="4">
        <f t="shared" si="2"/>
        <v>0</v>
      </c>
      <c r="O19">
        <f t="shared" si="3"/>
        <v>0</v>
      </c>
    </row>
    <row r="20" spans="1:19" x14ac:dyDescent="0.3">
      <c r="A20" s="3"/>
      <c r="E20" s="17"/>
      <c r="L20" s="4">
        <f t="shared" si="0"/>
        <v>0</v>
      </c>
      <c r="M20" s="4">
        <f t="shared" si="1"/>
        <v>0</v>
      </c>
      <c r="N20" s="4">
        <f t="shared" si="2"/>
        <v>0</v>
      </c>
      <c r="O20">
        <f t="shared" si="3"/>
        <v>0</v>
      </c>
    </row>
    <row r="21" spans="1:19" x14ac:dyDescent="0.3">
      <c r="A21" s="3" t="s">
        <v>24</v>
      </c>
      <c r="B21" t="s">
        <v>10</v>
      </c>
      <c r="C21" t="s">
        <v>25</v>
      </c>
      <c r="D21" s="14">
        <v>3400</v>
      </c>
      <c r="E21" s="17">
        <v>10200</v>
      </c>
      <c r="H21" s="10">
        <f>J12/E21</f>
        <v>6930</v>
      </c>
      <c r="J21" s="4">
        <f>H21*E21</f>
        <v>70686000</v>
      </c>
      <c r="L21" s="4">
        <f t="shared" si="0"/>
        <v>55440</v>
      </c>
      <c r="M21" s="4">
        <f t="shared" si="1"/>
        <v>69300</v>
      </c>
      <c r="N21" s="4">
        <f t="shared" si="2"/>
        <v>83160</v>
      </c>
      <c r="O21">
        <f t="shared" si="3"/>
        <v>97020</v>
      </c>
    </row>
    <row r="22" spans="1:19" x14ac:dyDescent="0.3">
      <c r="A22" s="3"/>
      <c r="B22" t="s">
        <v>11</v>
      </c>
      <c r="C22" t="s">
        <v>26</v>
      </c>
      <c r="D22" s="14">
        <v>1700</v>
      </c>
      <c r="E22" s="17">
        <v>5100</v>
      </c>
      <c r="H22" s="10">
        <f>J21/E22</f>
        <v>13860</v>
      </c>
      <c r="J22" s="4">
        <f>H22*E22</f>
        <v>70686000</v>
      </c>
      <c r="L22" s="4">
        <f t="shared" si="0"/>
        <v>110880</v>
      </c>
      <c r="M22" s="4">
        <f t="shared" si="1"/>
        <v>138600</v>
      </c>
      <c r="N22" s="4">
        <f t="shared" si="2"/>
        <v>166320</v>
      </c>
      <c r="O22">
        <f t="shared" si="3"/>
        <v>194040</v>
      </c>
    </row>
    <row r="23" spans="1:19" x14ac:dyDescent="0.3">
      <c r="A23" s="3"/>
      <c r="B23" t="s">
        <v>6</v>
      </c>
      <c r="C23" t="s">
        <v>27</v>
      </c>
      <c r="D23" s="14">
        <v>1700</v>
      </c>
      <c r="E23" s="17">
        <v>5100</v>
      </c>
      <c r="H23" s="10">
        <f>J22/E23</f>
        <v>13860</v>
      </c>
      <c r="J23" s="4">
        <f>H23*E23</f>
        <v>70686000</v>
      </c>
      <c r="L23" s="4">
        <f t="shared" si="0"/>
        <v>110880</v>
      </c>
      <c r="M23" s="4">
        <f t="shared" si="1"/>
        <v>138600</v>
      </c>
      <c r="N23" s="4">
        <f t="shared" si="2"/>
        <v>166320</v>
      </c>
      <c r="O23">
        <f t="shared" si="3"/>
        <v>194040</v>
      </c>
    </row>
    <row r="24" spans="1:19" x14ac:dyDescent="0.3">
      <c r="A24" s="3"/>
      <c r="B24" t="s">
        <v>8</v>
      </c>
      <c r="C24" t="s">
        <v>23</v>
      </c>
      <c r="D24" s="14">
        <v>1700</v>
      </c>
      <c r="E24" s="17">
        <v>5100</v>
      </c>
      <c r="H24" s="10">
        <f>J23/E24</f>
        <v>13860</v>
      </c>
      <c r="J24" s="4">
        <f>H24*E24</f>
        <v>70686000</v>
      </c>
      <c r="L24" s="4">
        <f t="shared" si="0"/>
        <v>110880</v>
      </c>
      <c r="M24" s="4">
        <f t="shared" si="1"/>
        <v>138600</v>
      </c>
      <c r="N24" s="4">
        <f t="shared" si="2"/>
        <v>166320</v>
      </c>
      <c r="O24">
        <f t="shared" si="3"/>
        <v>194040</v>
      </c>
    </row>
    <row r="25" spans="1:19" x14ac:dyDescent="0.3">
      <c r="A25" s="3"/>
      <c r="B25" t="s">
        <v>28</v>
      </c>
      <c r="C25" t="s">
        <v>29</v>
      </c>
      <c r="D25" s="14">
        <v>850</v>
      </c>
      <c r="E25" s="17">
        <v>2550</v>
      </c>
      <c r="H25" s="10">
        <f>J24/E25</f>
        <v>27720</v>
      </c>
      <c r="J25" s="4">
        <f>H25*E25</f>
        <v>70686000</v>
      </c>
      <c r="L25" s="4">
        <f t="shared" si="0"/>
        <v>221760</v>
      </c>
      <c r="M25" s="4">
        <f t="shared" si="1"/>
        <v>277200</v>
      </c>
      <c r="N25" s="4">
        <f t="shared" si="2"/>
        <v>332640</v>
      </c>
      <c r="O25">
        <f t="shared" si="3"/>
        <v>388080</v>
      </c>
    </row>
    <row r="26" spans="1:19" x14ac:dyDescent="0.3">
      <c r="A26" s="3"/>
      <c r="E26" s="17"/>
      <c r="L26" s="4">
        <f t="shared" si="0"/>
        <v>0</v>
      </c>
      <c r="M26" s="4">
        <f t="shared" si="1"/>
        <v>0</v>
      </c>
      <c r="N26" s="4">
        <f t="shared" si="2"/>
        <v>0</v>
      </c>
      <c r="O26">
        <f t="shared" si="3"/>
        <v>0</v>
      </c>
    </row>
    <row r="27" spans="1:19" x14ac:dyDescent="0.3">
      <c r="A27" s="3" t="s">
        <v>35</v>
      </c>
      <c r="B27" t="s">
        <v>10</v>
      </c>
      <c r="C27" t="s">
        <v>38</v>
      </c>
      <c r="D27" s="14">
        <v>1900</v>
      </c>
      <c r="E27" s="17">
        <v>5700</v>
      </c>
      <c r="H27" s="10">
        <f>J21/E27</f>
        <v>12401.052631578947</v>
      </c>
      <c r="J27" s="4">
        <f>H27*E27</f>
        <v>70686000</v>
      </c>
      <c r="L27" s="4">
        <f t="shared" si="0"/>
        <v>99208.421052631573</v>
      </c>
      <c r="M27" s="4">
        <f t="shared" si="1"/>
        <v>124010.52631578947</v>
      </c>
      <c r="N27" s="4">
        <f t="shared" si="2"/>
        <v>148812.63157894736</v>
      </c>
      <c r="O27">
        <f t="shared" si="3"/>
        <v>173614.73684210525</v>
      </c>
      <c r="R27" s="39"/>
      <c r="S27" s="4" t="s">
        <v>86</v>
      </c>
    </row>
    <row r="28" spans="1:19" x14ac:dyDescent="0.3">
      <c r="A28" s="3"/>
      <c r="B28" t="s">
        <v>11</v>
      </c>
      <c r="C28" t="s">
        <v>37</v>
      </c>
      <c r="D28" s="14">
        <v>940</v>
      </c>
      <c r="E28" s="17">
        <v>2820</v>
      </c>
      <c r="H28" s="10">
        <f>J22/E28</f>
        <v>25065.957446808512</v>
      </c>
      <c r="J28" s="4">
        <f>H28*E28</f>
        <v>70686000</v>
      </c>
      <c r="L28" s="4">
        <f t="shared" si="0"/>
        <v>200527.6595744681</v>
      </c>
      <c r="M28" s="4">
        <f t="shared" si="1"/>
        <v>250659.57446808513</v>
      </c>
      <c r="N28" s="4">
        <f t="shared" si="2"/>
        <v>300791.48936170212</v>
      </c>
      <c r="O28">
        <f t="shared" si="3"/>
        <v>350923.40425531915</v>
      </c>
    </row>
    <row r="29" spans="1:19" x14ac:dyDescent="0.3">
      <c r="A29" s="3"/>
      <c r="B29" t="s">
        <v>6</v>
      </c>
      <c r="C29" t="s">
        <v>39</v>
      </c>
      <c r="D29" s="14">
        <v>940</v>
      </c>
      <c r="E29" s="17">
        <v>2820</v>
      </c>
      <c r="H29" s="10">
        <f>J23/E29</f>
        <v>25065.957446808512</v>
      </c>
      <c r="J29" s="4">
        <f>H29*E29</f>
        <v>70686000</v>
      </c>
      <c r="L29" s="4">
        <f t="shared" si="0"/>
        <v>200527.6595744681</v>
      </c>
      <c r="M29" s="4">
        <f t="shared" si="1"/>
        <v>250659.57446808513</v>
      </c>
      <c r="N29" s="4">
        <f t="shared" si="2"/>
        <v>300791.48936170212</v>
      </c>
      <c r="O29">
        <f t="shared" si="3"/>
        <v>350923.40425531915</v>
      </c>
    </row>
    <row r="30" spans="1:19" x14ac:dyDescent="0.3">
      <c r="A30" s="3"/>
      <c r="B30" t="s">
        <v>8</v>
      </c>
      <c r="C30" t="s">
        <v>40</v>
      </c>
      <c r="D30" s="14">
        <v>940</v>
      </c>
      <c r="E30" s="17">
        <v>2820</v>
      </c>
      <c r="H30" s="10">
        <f>J24/E30</f>
        <v>25065.957446808512</v>
      </c>
      <c r="J30" s="4">
        <f>H30*E30</f>
        <v>70686000</v>
      </c>
      <c r="L30" s="4">
        <f t="shared" si="0"/>
        <v>200527.6595744681</v>
      </c>
      <c r="M30" s="4">
        <f t="shared" si="1"/>
        <v>250659.57446808513</v>
      </c>
      <c r="N30" s="4">
        <f t="shared" si="2"/>
        <v>300791.48936170212</v>
      </c>
      <c r="O30">
        <f t="shared" si="3"/>
        <v>350923.40425531915</v>
      </c>
    </row>
    <row r="31" spans="1:19" x14ac:dyDescent="0.3">
      <c r="A31" s="3"/>
      <c r="B31" t="s">
        <v>28</v>
      </c>
      <c r="C31" t="s">
        <v>41</v>
      </c>
      <c r="D31" s="14">
        <v>470</v>
      </c>
      <c r="E31" s="17">
        <v>1410</v>
      </c>
      <c r="H31" s="10">
        <f>J25/E31</f>
        <v>50131.914893617024</v>
      </c>
      <c r="J31" s="4">
        <f>H31*E31</f>
        <v>70686000</v>
      </c>
      <c r="L31" s="4">
        <f t="shared" si="0"/>
        <v>401055.31914893619</v>
      </c>
      <c r="M31" s="4">
        <f t="shared" si="1"/>
        <v>501319.14893617027</v>
      </c>
      <c r="N31" s="4">
        <f t="shared" si="2"/>
        <v>601582.97872340423</v>
      </c>
      <c r="O31">
        <f t="shared" si="3"/>
        <v>701846.80851063831</v>
      </c>
    </row>
    <row r="32" spans="1:19" x14ac:dyDescent="0.3">
      <c r="A32" s="3"/>
      <c r="E32" s="17"/>
      <c r="L32" s="4">
        <f t="shared" si="0"/>
        <v>0</v>
      </c>
      <c r="M32" s="4">
        <f t="shared" si="1"/>
        <v>0</v>
      </c>
      <c r="N32" s="4">
        <f t="shared" si="2"/>
        <v>0</v>
      </c>
      <c r="O32">
        <f t="shared" si="3"/>
        <v>0</v>
      </c>
    </row>
    <row r="33" spans="1:15" x14ac:dyDescent="0.3">
      <c r="A33" s="3" t="s">
        <v>36</v>
      </c>
      <c r="B33" t="s">
        <v>10</v>
      </c>
      <c r="C33" t="s">
        <v>42</v>
      </c>
      <c r="D33" s="14">
        <v>1050</v>
      </c>
      <c r="E33" s="17">
        <v>3150</v>
      </c>
      <c r="H33" s="10">
        <f>J21/E33</f>
        <v>22440</v>
      </c>
      <c r="J33" s="4">
        <f>H33*E33</f>
        <v>70686000</v>
      </c>
      <c r="L33" s="4">
        <f t="shared" si="0"/>
        <v>179520</v>
      </c>
      <c r="M33" s="4">
        <f t="shared" si="1"/>
        <v>224400</v>
      </c>
      <c r="N33" s="4">
        <f t="shared" si="2"/>
        <v>269280</v>
      </c>
      <c r="O33">
        <f t="shared" si="3"/>
        <v>314160</v>
      </c>
    </row>
    <row r="34" spans="1:15" x14ac:dyDescent="0.3">
      <c r="A34" s="3"/>
      <c r="B34" t="s">
        <v>11</v>
      </c>
      <c r="C34" t="s">
        <v>43</v>
      </c>
      <c r="D34" s="14">
        <v>520</v>
      </c>
      <c r="E34" s="17">
        <v>1560</v>
      </c>
      <c r="H34" s="10">
        <f>J22/E34</f>
        <v>45311.538461538461</v>
      </c>
      <c r="J34" s="4">
        <f>H34*E34</f>
        <v>70686000</v>
      </c>
      <c r="L34" s="4">
        <f t="shared" si="0"/>
        <v>362492.30769230769</v>
      </c>
      <c r="M34" s="4">
        <f t="shared" si="1"/>
        <v>453115.38461538462</v>
      </c>
      <c r="N34" s="4">
        <f t="shared" si="2"/>
        <v>543738.4615384615</v>
      </c>
      <c r="O34">
        <f t="shared" si="3"/>
        <v>634361.5384615385</v>
      </c>
    </row>
    <row r="35" spans="1:15" x14ac:dyDescent="0.3">
      <c r="A35" s="3"/>
      <c r="B35" t="s">
        <v>6</v>
      </c>
      <c r="C35" t="s">
        <v>46</v>
      </c>
      <c r="D35" s="14">
        <v>520</v>
      </c>
      <c r="E35" s="17">
        <v>1560</v>
      </c>
      <c r="H35" s="10">
        <f>J23/E35</f>
        <v>45311.538461538461</v>
      </c>
      <c r="J35" s="4">
        <f>H35*E35</f>
        <v>70686000</v>
      </c>
      <c r="L35" s="4">
        <f t="shared" si="0"/>
        <v>362492.30769230769</v>
      </c>
      <c r="M35" s="4">
        <f t="shared" si="1"/>
        <v>453115.38461538462</v>
      </c>
      <c r="N35" s="4">
        <f t="shared" si="2"/>
        <v>543738.4615384615</v>
      </c>
      <c r="O35">
        <f t="shared" si="3"/>
        <v>634361.5384615385</v>
      </c>
    </row>
    <row r="36" spans="1:15" x14ac:dyDescent="0.3">
      <c r="A36" s="3"/>
      <c r="B36" t="s">
        <v>8</v>
      </c>
      <c r="C36" t="s">
        <v>44</v>
      </c>
      <c r="D36" s="14">
        <v>520</v>
      </c>
      <c r="E36" s="17">
        <v>1560</v>
      </c>
      <c r="H36" s="10">
        <f>J24/E36</f>
        <v>45311.538461538461</v>
      </c>
      <c r="J36" s="4">
        <f>H36*E36</f>
        <v>70686000</v>
      </c>
      <c r="L36" s="4">
        <f t="shared" si="0"/>
        <v>362492.30769230769</v>
      </c>
      <c r="M36" s="4">
        <f t="shared" si="1"/>
        <v>453115.38461538462</v>
      </c>
      <c r="N36" s="4">
        <f t="shared" si="2"/>
        <v>543738.4615384615</v>
      </c>
      <c r="O36">
        <f t="shared" si="3"/>
        <v>634361.5384615385</v>
      </c>
    </row>
    <row r="37" spans="1:15" x14ac:dyDescent="0.3">
      <c r="A37" s="5"/>
      <c r="B37" s="6" t="s">
        <v>28</v>
      </c>
      <c r="C37" s="6" t="s">
        <v>45</v>
      </c>
      <c r="D37" s="18">
        <v>260</v>
      </c>
      <c r="E37" s="19">
        <v>780</v>
      </c>
      <c r="H37" s="10">
        <f>J25/E37</f>
        <v>90623.076923076922</v>
      </c>
      <c r="J37" s="4">
        <f>H37*E37</f>
        <v>70686000</v>
      </c>
      <c r="L37" s="4">
        <f t="shared" si="0"/>
        <v>724984.61538461538</v>
      </c>
      <c r="M37" s="4">
        <f t="shared" si="1"/>
        <v>906230.76923076925</v>
      </c>
      <c r="N37" s="4">
        <f t="shared" si="2"/>
        <v>1087476.923076923</v>
      </c>
      <c r="O37">
        <f t="shared" si="3"/>
        <v>1268723.076923077</v>
      </c>
    </row>
    <row r="38" spans="1:15" x14ac:dyDescent="0.3">
      <c r="L38" s="4">
        <f t="shared" si="0"/>
        <v>0</v>
      </c>
      <c r="M38" s="4">
        <f t="shared" si="1"/>
        <v>0</v>
      </c>
      <c r="N38" s="4">
        <f t="shared" si="2"/>
        <v>0</v>
      </c>
      <c r="O38">
        <f t="shared" si="3"/>
        <v>0</v>
      </c>
    </row>
    <row r="39" spans="1:15" x14ac:dyDescent="0.3">
      <c r="A39" s="34" t="s">
        <v>47</v>
      </c>
      <c r="B39" s="34"/>
      <c r="C39" s="34"/>
      <c r="D39" s="34"/>
      <c r="E39" s="34"/>
      <c r="L39" s="4">
        <f t="shared" si="0"/>
        <v>0</v>
      </c>
      <c r="M39" s="4">
        <f t="shared" si="1"/>
        <v>0</v>
      </c>
      <c r="N39" s="4">
        <f t="shared" si="2"/>
        <v>0</v>
      </c>
      <c r="O39">
        <f t="shared" si="3"/>
        <v>0</v>
      </c>
    </row>
    <row r="40" spans="1:15" x14ac:dyDescent="0.3">
      <c r="A40" s="23"/>
      <c r="B40" s="12" t="s">
        <v>11</v>
      </c>
      <c r="C40" s="12" t="s">
        <v>75</v>
      </c>
      <c r="D40" s="15">
        <v>690000</v>
      </c>
      <c r="E40" s="16">
        <v>2070000</v>
      </c>
      <c r="H40" s="38">
        <f>(J7/E40)*1.009</f>
        <v>31.322869565217388</v>
      </c>
      <c r="J40" s="4">
        <f t="shared" ref="J40:J52" si="9">H40*E40</f>
        <v>64838339.999999993</v>
      </c>
      <c r="L40" s="4">
        <f t="shared" si="0"/>
        <v>250.58295652173911</v>
      </c>
      <c r="M40" s="4">
        <f t="shared" si="1"/>
        <v>313.22869565217388</v>
      </c>
      <c r="N40" s="4">
        <f t="shared" si="2"/>
        <v>375.87443478260866</v>
      </c>
      <c r="O40">
        <f t="shared" si="3"/>
        <v>438.52017391304344</v>
      </c>
    </row>
    <row r="41" spans="1:15" x14ac:dyDescent="0.3">
      <c r="A41" s="3"/>
      <c r="B41" t="s">
        <v>8</v>
      </c>
      <c r="C41" s="20" t="s">
        <v>76</v>
      </c>
      <c r="D41" s="14">
        <v>440000</v>
      </c>
      <c r="E41" s="17">
        <v>1320000</v>
      </c>
      <c r="H41" s="10">
        <f t="shared" ref="H41:H52" si="10">J40/E41</f>
        <v>49.11995454545454</v>
      </c>
      <c r="J41" s="4">
        <f t="shared" si="9"/>
        <v>64838339.999999993</v>
      </c>
      <c r="L41" s="4">
        <f t="shared" si="0"/>
        <v>392.95963636363632</v>
      </c>
      <c r="M41" s="4">
        <f t="shared" si="1"/>
        <v>491.19954545454539</v>
      </c>
      <c r="N41" s="4">
        <f t="shared" si="2"/>
        <v>589.43945454545451</v>
      </c>
      <c r="O41">
        <f t="shared" si="3"/>
        <v>687.67936363636352</v>
      </c>
    </row>
    <row r="42" spans="1:15" x14ac:dyDescent="0.3">
      <c r="A42" s="24"/>
      <c r="B42" s="20" t="s">
        <v>6</v>
      </c>
      <c r="C42" s="20" t="s">
        <v>74</v>
      </c>
      <c r="D42" s="14">
        <v>410000</v>
      </c>
      <c r="E42" s="17">
        <v>1230000</v>
      </c>
      <c r="H42" s="10">
        <f t="shared" si="10"/>
        <v>52.714097560975603</v>
      </c>
      <c r="J42" s="4">
        <f t="shared" si="9"/>
        <v>64838339.999999993</v>
      </c>
      <c r="L42" s="4">
        <f t="shared" si="0"/>
        <v>421.71278048780482</v>
      </c>
      <c r="M42" s="4">
        <f t="shared" si="1"/>
        <v>527.14097560975597</v>
      </c>
      <c r="N42" s="4">
        <f t="shared" si="2"/>
        <v>632.56917073170723</v>
      </c>
      <c r="O42">
        <f t="shared" si="3"/>
        <v>737.99736585365849</v>
      </c>
    </row>
    <row r="43" spans="1:15" x14ac:dyDescent="0.3">
      <c r="A43" s="3"/>
      <c r="B43" t="s">
        <v>11</v>
      </c>
      <c r="C43" s="20" t="s">
        <v>53</v>
      </c>
      <c r="D43" s="14">
        <v>220000</v>
      </c>
      <c r="E43" s="17">
        <v>666000</v>
      </c>
      <c r="H43" s="10">
        <f t="shared" si="10"/>
        <v>97.354864864864851</v>
      </c>
      <c r="J43" s="4">
        <f t="shared" si="9"/>
        <v>64838339.999999993</v>
      </c>
      <c r="L43" s="4">
        <f t="shared" si="0"/>
        <v>778.83891891891881</v>
      </c>
      <c r="M43" s="4">
        <f t="shared" si="1"/>
        <v>973.54864864864851</v>
      </c>
      <c r="N43" s="4">
        <f t="shared" si="2"/>
        <v>1168.2583783783782</v>
      </c>
      <c r="O43">
        <f t="shared" si="3"/>
        <v>1362.968108108108</v>
      </c>
    </row>
    <row r="44" spans="1:15" x14ac:dyDescent="0.3">
      <c r="A44" s="3"/>
      <c r="B44" t="s">
        <v>11</v>
      </c>
      <c r="C44" s="20" t="s">
        <v>60</v>
      </c>
      <c r="D44" s="14">
        <v>220000</v>
      </c>
      <c r="E44" s="17">
        <v>660000</v>
      </c>
      <c r="H44" s="10">
        <f t="shared" si="10"/>
        <v>98.23990909090908</v>
      </c>
      <c r="J44" s="4">
        <f t="shared" si="9"/>
        <v>64838339.999999993</v>
      </c>
      <c r="L44" s="4">
        <f t="shared" si="0"/>
        <v>785.91927272727264</v>
      </c>
      <c r="M44" s="4">
        <f t="shared" si="1"/>
        <v>982.39909090909077</v>
      </c>
      <c r="N44" s="4">
        <f t="shared" si="2"/>
        <v>1178.878909090909</v>
      </c>
      <c r="O44">
        <f t="shared" si="3"/>
        <v>1375.358727272727</v>
      </c>
    </row>
    <row r="45" spans="1:15" x14ac:dyDescent="0.3">
      <c r="A45" s="3"/>
      <c r="B45" t="s">
        <v>11</v>
      </c>
      <c r="C45" s="20" t="s">
        <v>56</v>
      </c>
      <c r="D45" s="14">
        <v>10800</v>
      </c>
      <c r="E45" s="17">
        <v>34200</v>
      </c>
      <c r="H45" s="10">
        <f t="shared" si="10"/>
        <v>1895.8578947368419</v>
      </c>
      <c r="J45" s="4">
        <f t="shared" si="9"/>
        <v>64838339.999999993</v>
      </c>
      <c r="L45" s="4">
        <f t="shared" si="0"/>
        <v>15166.863157894735</v>
      </c>
      <c r="M45" s="4">
        <f t="shared" si="1"/>
        <v>18958.57894736842</v>
      </c>
      <c r="N45" s="4">
        <f t="shared" si="2"/>
        <v>22750.294736842101</v>
      </c>
      <c r="O45">
        <f t="shared" si="3"/>
        <v>26542.010526315786</v>
      </c>
    </row>
    <row r="46" spans="1:15" x14ac:dyDescent="0.3">
      <c r="A46" s="3"/>
      <c r="C46" s="21" t="s">
        <v>48</v>
      </c>
      <c r="D46" s="22">
        <v>25000</v>
      </c>
      <c r="E46" s="25">
        <v>75000</v>
      </c>
      <c r="F46" s="26"/>
      <c r="G46" s="26"/>
      <c r="H46" s="10">
        <f t="shared" si="10"/>
        <v>864.51119999999992</v>
      </c>
      <c r="J46" s="4">
        <f t="shared" si="9"/>
        <v>64838339.999999993</v>
      </c>
      <c r="L46" s="4">
        <f t="shared" si="0"/>
        <v>6916.0895999999993</v>
      </c>
      <c r="M46" s="4">
        <f t="shared" si="1"/>
        <v>8645.1119999999992</v>
      </c>
      <c r="N46" s="4">
        <f t="shared" si="2"/>
        <v>10374.134399999999</v>
      </c>
      <c r="O46">
        <f t="shared" si="3"/>
        <v>12103.156799999999</v>
      </c>
    </row>
    <row r="47" spans="1:15" x14ac:dyDescent="0.3">
      <c r="A47" s="3"/>
      <c r="B47" t="s">
        <v>10</v>
      </c>
      <c r="C47" s="20" t="s">
        <v>51</v>
      </c>
      <c r="D47" s="14">
        <v>22000</v>
      </c>
      <c r="E47" s="17">
        <v>66000</v>
      </c>
      <c r="H47" s="10">
        <f t="shared" si="10"/>
        <v>982.39909090909077</v>
      </c>
      <c r="J47" s="4">
        <f t="shared" si="9"/>
        <v>64838339.999999993</v>
      </c>
      <c r="L47" s="4">
        <f t="shared" si="0"/>
        <v>7859.1927272727262</v>
      </c>
      <c r="M47" s="4">
        <f t="shared" si="1"/>
        <v>9823.9909090909077</v>
      </c>
      <c r="N47" s="4">
        <f t="shared" si="2"/>
        <v>11788.789090909089</v>
      </c>
      <c r="O47">
        <f t="shared" si="3"/>
        <v>13753.587272727271</v>
      </c>
    </row>
    <row r="48" spans="1:15" x14ac:dyDescent="0.3">
      <c r="A48" s="3"/>
      <c r="B48" t="s">
        <v>10</v>
      </c>
      <c r="C48" s="20" t="s">
        <v>54</v>
      </c>
      <c r="D48" s="14">
        <v>11400</v>
      </c>
      <c r="E48" s="17">
        <v>34200</v>
      </c>
      <c r="H48" s="10">
        <f t="shared" si="10"/>
        <v>1895.8578947368419</v>
      </c>
      <c r="J48" s="4">
        <f t="shared" si="9"/>
        <v>64838339.999999993</v>
      </c>
      <c r="L48" s="4">
        <f t="shared" si="0"/>
        <v>15166.863157894735</v>
      </c>
      <c r="M48" s="4">
        <f t="shared" si="1"/>
        <v>18958.57894736842</v>
      </c>
      <c r="N48" s="4">
        <f t="shared" si="2"/>
        <v>22750.294736842101</v>
      </c>
      <c r="O48">
        <f t="shared" si="3"/>
        <v>26542.010526315786</v>
      </c>
    </row>
    <row r="49" spans="1:15" x14ac:dyDescent="0.3">
      <c r="A49" s="3"/>
      <c r="B49" t="s">
        <v>6</v>
      </c>
      <c r="C49" s="20" t="s">
        <v>52</v>
      </c>
      <c r="D49" s="14">
        <v>11200</v>
      </c>
      <c r="E49" s="17">
        <v>33600</v>
      </c>
      <c r="H49" s="10">
        <f t="shared" si="10"/>
        <v>1929.7124999999999</v>
      </c>
      <c r="J49" s="4">
        <f t="shared" si="9"/>
        <v>64838339.999999993</v>
      </c>
      <c r="L49" s="4">
        <f t="shared" si="0"/>
        <v>15437.699999999999</v>
      </c>
      <c r="M49" s="4">
        <f t="shared" si="1"/>
        <v>19297.125</v>
      </c>
      <c r="N49" s="4">
        <f t="shared" si="2"/>
        <v>23156.55</v>
      </c>
      <c r="O49">
        <f t="shared" si="3"/>
        <v>27015.974999999999</v>
      </c>
    </row>
    <row r="50" spans="1:15" x14ac:dyDescent="0.3">
      <c r="A50" s="3"/>
      <c r="B50" t="s">
        <v>6</v>
      </c>
      <c r="C50" s="20" t="s">
        <v>49</v>
      </c>
      <c r="D50" s="14">
        <v>11000</v>
      </c>
      <c r="E50" s="17">
        <v>33000</v>
      </c>
      <c r="H50" s="10">
        <f t="shared" si="10"/>
        <v>1964.7981818181815</v>
      </c>
      <c r="J50" s="4">
        <f t="shared" si="9"/>
        <v>64838339.999999993</v>
      </c>
      <c r="L50" s="4">
        <f t="shared" si="0"/>
        <v>15718.385454545452</v>
      </c>
      <c r="M50" s="4">
        <f t="shared" si="1"/>
        <v>19647.981818181815</v>
      </c>
      <c r="N50" s="4">
        <f t="shared" si="2"/>
        <v>23577.578181818179</v>
      </c>
      <c r="O50">
        <f t="shared" si="3"/>
        <v>27507.174545454542</v>
      </c>
    </row>
    <row r="51" spans="1:15" x14ac:dyDescent="0.3">
      <c r="A51" s="3"/>
      <c r="B51" t="s">
        <v>8</v>
      </c>
      <c r="C51" s="20" t="s">
        <v>50</v>
      </c>
      <c r="D51" s="14">
        <v>11000</v>
      </c>
      <c r="E51" s="17">
        <v>33000</v>
      </c>
      <c r="H51" s="10">
        <f t="shared" si="10"/>
        <v>1964.7981818181815</v>
      </c>
      <c r="J51" s="4">
        <f t="shared" si="9"/>
        <v>64838339.999999993</v>
      </c>
      <c r="L51" s="4">
        <f t="shared" si="0"/>
        <v>15718.385454545452</v>
      </c>
      <c r="M51" s="4">
        <f t="shared" si="1"/>
        <v>19647.981818181815</v>
      </c>
      <c r="N51" s="4">
        <f t="shared" si="2"/>
        <v>23577.578181818179</v>
      </c>
      <c r="O51">
        <f t="shared" si="3"/>
        <v>27507.174545454542</v>
      </c>
    </row>
    <row r="52" spans="1:15" x14ac:dyDescent="0.3">
      <c r="A52" s="5"/>
      <c r="B52" s="6" t="s">
        <v>8</v>
      </c>
      <c r="C52" s="13" t="s">
        <v>55</v>
      </c>
      <c r="D52" s="18">
        <v>10600</v>
      </c>
      <c r="E52" s="19">
        <v>31800</v>
      </c>
      <c r="H52" s="10">
        <f t="shared" si="10"/>
        <v>2038.941509433962</v>
      </c>
      <c r="J52" s="4">
        <f t="shared" si="9"/>
        <v>64838339.999999993</v>
      </c>
      <c r="L52" s="4">
        <f t="shared" si="0"/>
        <v>16311.532075471696</v>
      </c>
      <c r="M52" s="4">
        <f t="shared" si="1"/>
        <v>20389.41509433962</v>
      </c>
      <c r="N52" s="4">
        <f t="shared" si="2"/>
        <v>24467.298113207544</v>
      </c>
      <c r="O52">
        <f t="shared" si="3"/>
        <v>28545.181132075468</v>
      </c>
    </row>
    <row r="53" spans="1:15" x14ac:dyDescent="0.3">
      <c r="L53" s="4">
        <f t="shared" si="0"/>
        <v>0</v>
      </c>
      <c r="M53" s="4">
        <f t="shared" si="1"/>
        <v>0</v>
      </c>
      <c r="N53" s="4">
        <f t="shared" si="2"/>
        <v>0</v>
      </c>
      <c r="O53">
        <f t="shared" si="3"/>
        <v>0</v>
      </c>
    </row>
    <row r="54" spans="1:15" x14ac:dyDescent="0.3">
      <c r="C54" s="30" t="s">
        <v>61</v>
      </c>
      <c r="L54" s="4">
        <f t="shared" si="0"/>
        <v>0</v>
      </c>
      <c r="M54" s="4">
        <f t="shared" si="1"/>
        <v>0</v>
      </c>
      <c r="N54" s="4">
        <f t="shared" si="2"/>
        <v>0</v>
      </c>
      <c r="O54">
        <f t="shared" si="3"/>
        <v>0</v>
      </c>
    </row>
    <row r="55" spans="1:15" x14ac:dyDescent="0.3">
      <c r="B55" s="1" t="s">
        <v>14</v>
      </c>
      <c r="C55" s="1" t="s">
        <v>62</v>
      </c>
      <c r="D55" s="15">
        <v>310000</v>
      </c>
      <c r="E55" s="16">
        <v>930000</v>
      </c>
      <c r="G55" t="s">
        <v>70</v>
      </c>
      <c r="H55" s="10">
        <f>J52/E55</f>
        <v>69.718645161290311</v>
      </c>
      <c r="J55" s="4">
        <f t="shared" ref="J55:J62" si="11">H55*E55</f>
        <v>64838339.999999993</v>
      </c>
      <c r="L55" s="4">
        <f t="shared" si="0"/>
        <v>557.74916129032249</v>
      </c>
      <c r="M55" s="4">
        <f t="shared" si="1"/>
        <v>697.18645161290306</v>
      </c>
      <c r="N55" s="4">
        <f t="shared" si="2"/>
        <v>836.62374193548374</v>
      </c>
      <c r="O55">
        <f t="shared" si="3"/>
        <v>976.06103225806442</v>
      </c>
    </row>
    <row r="56" spans="1:15" x14ac:dyDescent="0.3">
      <c r="B56" s="3" t="s">
        <v>11</v>
      </c>
      <c r="C56" s="3" t="s">
        <v>63</v>
      </c>
      <c r="D56" s="14">
        <v>300000</v>
      </c>
      <c r="E56" s="17">
        <v>900000</v>
      </c>
      <c r="G56" t="s">
        <v>69</v>
      </c>
      <c r="H56" s="10">
        <f t="shared" ref="H56:H62" si="12">J55/E56</f>
        <v>72.042599999999993</v>
      </c>
      <c r="J56" s="4">
        <f t="shared" si="11"/>
        <v>64838339.999999993</v>
      </c>
      <c r="L56" s="4">
        <f t="shared" si="0"/>
        <v>576.34079999999994</v>
      </c>
      <c r="M56" s="4">
        <f t="shared" si="1"/>
        <v>720.42599999999993</v>
      </c>
      <c r="N56" s="4">
        <f t="shared" si="2"/>
        <v>864.51119999999992</v>
      </c>
      <c r="O56">
        <f t="shared" si="3"/>
        <v>1008.5963999999999</v>
      </c>
    </row>
    <row r="57" spans="1:15" x14ac:dyDescent="0.3">
      <c r="B57" s="3" t="s">
        <v>8</v>
      </c>
      <c r="C57" s="3" t="s">
        <v>64</v>
      </c>
      <c r="D57" s="14">
        <v>290000</v>
      </c>
      <c r="E57" s="17">
        <v>870000</v>
      </c>
      <c r="G57" t="s">
        <v>71</v>
      </c>
      <c r="H57" s="10">
        <f t="shared" si="12"/>
        <v>74.526827586206892</v>
      </c>
      <c r="J57" s="4">
        <f t="shared" si="11"/>
        <v>64838339.999999993</v>
      </c>
      <c r="L57" s="4">
        <f t="shared" si="0"/>
        <v>596.21462068965513</v>
      </c>
      <c r="M57" s="4">
        <f t="shared" si="1"/>
        <v>745.26827586206889</v>
      </c>
      <c r="N57" s="4">
        <f t="shared" si="2"/>
        <v>894.32193103448276</v>
      </c>
      <c r="O57">
        <f t="shared" si="3"/>
        <v>1043.3755862068965</v>
      </c>
    </row>
    <row r="58" spans="1:15" x14ac:dyDescent="0.3">
      <c r="B58" s="5" t="s">
        <v>10</v>
      </c>
      <c r="C58" s="3" t="s">
        <v>65</v>
      </c>
      <c r="D58" s="14">
        <v>280000</v>
      </c>
      <c r="E58" s="17">
        <v>840000</v>
      </c>
      <c r="G58" t="s">
        <v>72</v>
      </c>
      <c r="H58" s="10">
        <f t="shared" si="12"/>
        <v>77.188499999999991</v>
      </c>
      <c r="J58" s="4">
        <f t="shared" si="11"/>
        <v>64838339.999999993</v>
      </c>
      <c r="L58" s="4">
        <f t="shared" si="0"/>
        <v>617.50799999999992</v>
      </c>
      <c r="M58" s="4">
        <f t="shared" si="1"/>
        <v>771.88499999999988</v>
      </c>
      <c r="N58" s="4">
        <f t="shared" si="2"/>
        <v>926.26199999999994</v>
      </c>
      <c r="O58">
        <f t="shared" si="3"/>
        <v>1080.6389999999999</v>
      </c>
    </row>
    <row r="59" spans="1:15" x14ac:dyDescent="0.3">
      <c r="B59" t="s">
        <v>14</v>
      </c>
      <c r="C59" s="3" t="s">
        <v>66</v>
      </c>
      <c r="D59" s="14">
        <v>130000</v>
      </c>
      <c r="E59" s="17">
        <v>390000</v>
      </c>
      <c r="H59" s="10">
        <f t="shared" si="12"/>
        <v>166.25215384615382</v>
      </c>
      <c r="J59" s="4">
        <f t="shared" si="11"/>
        <v>64838339.999999985</v>
      </c>
      <c r="L59" s="4">
        <f t="shared" si="0"/>
        <v>1330.0172307692305</v>
      </c>
      <c r="M59" s="4">
        <f t="shared" si="1"/>
        <v>1662.5215384615381</v>
      </c>
      <c r="N59" s="4">
        <f t="shared" si="2"/>
        <v>1995.0258461538458</v>
      </c>
      <c r="O59">
        <f t="shared" si="3"/>
        <v>2327.5301538461536</v>
      </c>
    </row>
    <row r="60" spans="1:15" x14ac:dyDescent="0.3">
      <c r="B60" t="s">
        <v>14</v>
      </c>
      <c r="C60" s="3" t="s">
        <v>67</v>
      </c>
      <c r="D60" s="14">
        <v>130000</v>
      </c>
      <c r="E60" s="17">
        <v>390000</v>
      </c>
      <c r="H60" s="10">
        <f t="shared" si="12"/>
        <v>166.25215384615382</v>
      </c>
      <c r="J60" s="4">
        <f t="shared" si="11"/>
        <v>64838339.999999985</v>
      </c>
      <c r="L60" s="4">
        <f t="shared" si="0"/>
        <v>1330.0172307692305</v>
      </c>
      <c r="M60" s="4">
        <f t="shared" si="1"/>
        <v>1662.5215384615381</v>
      </c>
      <c r="N60" s="4">
        <f t="shared" si="2"/>
        <v>1995.0258461538458</v>
      </c>
      <c r="O60">
        <f t="shared" si="3"/>
        <v>2327.5301538461536</v>
      </c>
    </row>
    <row r="61" spans="1:15" x14ac:dyDescent="0.3">
      <c r="B61" t="s">
        <v>14</v>
      </c>
      <c r="C61" s="3" t="s">
        <v>73</v>
      </c>
      <c r="D61" s="14">
        <v>120000</v>
      </c>
      <c r="E61" s="17">
        <v>360000</v>
      </c>
      <c r="H61" s="10">
        <f t="shared" si="12"/>
        <v>180.10649999999995</v>
      </c>
      <c r="J61" s="4">
        <f t="shared" si="11"/>
        <v>64838339.999999985</v>
      </c>
      <c r="L61" s="4">
        <f t="shared" si="0"/>
        <v>1440.8519999999996</v>
      </c>
      <c r="M61" s="4">
        <f t="shared" si="1"/>
        <v>1801.0649999999996</v>
      </c>
      <c r="N61" s="4">
        <f t="shared" si="2"/>
        <v>2161.2779999999993</v>
      </c>
      <c r="O61">
        <f t="shared" si="3"/>
        <v>2521.4909999999995</v>
      </c>
    </row>
    <row r="62" spans="1:15" x14ac:dyDescent="0.3">
      <c r="B62" t="s">
        <v>10</v>
      </c>
      <c r="C62" s="5" t="s">
        <v>68</v>
      </c>
      <c r="D62" s="18">
        <v>110000</v>
      </c>
      <c r="E62" s="19">
        <v>330000</v>
      </c>
      <c r="H62" s="10">
        <f t="shared" si="12"/>
        <v>196.47981818181813</v>
      </c>
      <c r="J62" s="4">
        <f t="shared" si="11"/>
        <v>64838339.999999985</v>
      </c>
      <c r="L62" s="4">
        <f t="shared" si="0"/>
        <v>1571.8385454545451</v>
      </c>
      <c r="M62" s="4">
        <f t="shared" si="1"/>
        <v>1964.7981818181813</v>
      </c>
      <c r="N62" s="4">
        <f t="shared" si="2"/>
        <v>2357.7578181818176</v>
      </c>
      <c r="O62">
        <f t="shared" si="3"/>
        <v>2750.7174545454536</v>
      </c>
    </row>
  </sheetData>
  <mergeCells count="4">
    <mergeCell ref="A3:E3"/>
    <mergeCell ref="A14:E14"/>
    <mergeCell ref="A39:E39"/>
    <mergeCell ref="L2:O2"/>
  </mergeCells>
  <pageMargins left="0.7" right="0.7" top="0.75" bottom="0.75" header="0.3" footer="0.3"/>
  <pageSetup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Bunovsky</dc:creator>
  <cp:lastModifiedBy>Joseph Bunovsky</cp:lastModifiedBy>
  <cp:lastPrinted>2024-12-03T14:05:38Z</cp:lastPrinted>
  <dcterms:created xsi:type="dcterms:W3CDTF">2024-10-22T20:41:34Z</dcterms:created>
  <dcterms:modified xsi:type="dcterms:W3CDTF">2024-12-06T16:50:55Z</dcterms:modified>
</cp:coreProperties>
</file>